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ina.Diaz\Backup Gina Paola Diaz\D\Users\gina.diaz\Documents\MIS DOCUMENTOS\AÑO 2023\"/>
    </mc:Choice>
  </mc:AlternateContent>
  <xr:revisionPtr revIDLastSave="0" documentId="8_{7467E81F-15B8-49D2-9F2D-73272093CA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ertificacion Giro A EPS" sheetId="3" r:id="rId1"/>
  </sheets>
  <definedNames>
    <definedName name="_xlnm._FilterDatabase" localSheetId="0" hidden="1">'Certificacion Giro A EPS'!$A$11:$AI$41</definedName>
    <definedName name="_xlnm.Print_Area" localSheetId="0">'Certificacion Giro A EPS'!$A$1:$I$41</definedName>
    <definedName name="_xlnm.Print_Titles" localSheetId="0">'Certificacion Giro A EPS'!$1:$6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9" i="3" l="1"/>
  <c r="L40" i="3" l="1"/>
  <c r="N40" i="3" s="1"/>
  <c r="N17" i="3" l="1"/>
  <c r="N39" i="3"/>
  <c r="N42" i="3" s="1"/>
  <c r="L42" i="3"/>
  <c r="C42" i="3"/>
  <c r="D42" i="3"/>
  <c r="E42" i="3"/>
  <c r="F42" i="3"/>
  <c r="G42" i="3"/>
  <c r="H42" i="3"/>
  <c r="I42" i="3"/>
  <c r="J42" i="3"/>
  <c r="K42" i="3"/>
</calcChain>
</file>

<file path=xl/sharedStrings.xml><?xml version="1.0" encoding="utf-8"?>
<sst xmlns="http://schemas.openxmlformats.org/spreadsheetml/2006/main" count="87" uniqueCount="84">
  <si>
    <t>Codigo EPS</t>
  </si>
  <si>
    <t>EPS</t>
  </si>
  <si>
    <t>Liquidación del proceso</t>
  </si>
  <si>
    <t>Giros y descuentos aplicados en el proceso</t>
  </si>
  <si>
    <t>Observación</t>
  </si>
  <si>
    <t>UPC Apropiada</t>
  </si>
  <si>
    <t>UPC Restituida</t>
  </si>
  <si>
    <t>UPC Neta</t>
  </si>
  <si>
    <t>Valor a girar
 (Fuentes de financiación nivel central)</t>
  </si>
  <si>
    <t>Descuento de Auditorias RS</t>
  </si>
  <si>
    <t>Descuento de Cuenta de Alto Costo</t>
  </si>
  <si>
    <t>Descuento de 
Tasa Compensada</t>
  </si>
  <si>
    <t>Giro Directo a IPS y/o proveedores - Proceso*</t>
  </si>
  <si>
    <t>Giro Neto a EPS</t>
  </si>
  <si>
    <t>CCF033</t>
  </si>
  <si>
    <t>CCF050</t>
  </si>
  <si>
    <t>COMFAORIENTE</t>
  </si>
  <si>
    <t>CCF055</t>
  </si>
  <si>
    <t>CCF102</t>
  </si>
  <si>
    <t>COMFACHOCO</t>
  </si>
  <si>
    <t>EPS025</t>
  </si>
  <si>
    <t>CAPRESOCA</t>
  </si>
  <si>
    <t>EPSI01</t>
  </si>
  <si>
    <t>DUSAKAWI</t>
  </si>
  <si>
    <t>EPSI03</t>
  </si>
  <si>
    <t>EPSI04</t>
  </si>
  <si>
    <t>EPSI05</t>
  </si>
  <si>
    <t>MALLAMAS</t>
  </si>
  <si>
    <t>EPSI06</t>
  </si>
  <si>
    <t>EPSS01</t>
  </si>
  <si>
    <t>EPSS02</t>
  </si>
  <si>
    <t>SALUD TOTAL</t>
  </si>
  <si>
    <t>EPSS05</t>
  </si>
  <si>
    <t>EPSS08</t>
  </si>
  <si>
    <t>EPSS10</t>
  </si>
  <si>
    <t>EPSS12</t>
  </si>
  <si>
    <t>EPSS17</t>
  </si>
  <si>
    <t>EPSS18</t>
  </si>
  <si>
    <t>EPSS34</t>
  </si>
  <si>
    <t>CAPITAL SALUD</t>
  </si>
  <si>
    <t>EPSS37</t>
  </si>
  <si>
    <t>EPSS40</t>
  </si>
  <si>
    <t>SAVIA SALUD</t>
  </si>
  <si>
    <t>EPSS41</t>
  </si>
  <si>
    <t>EPSS42</t>
  </si>
  <si>
    <t>EPSS46</t>
  </si>
  <si>
    <t>EPSS48</t>
  </si>
  <si>
    <t>ESS024</t>
  </si>
  <si>
    <t>ESS062</t>
  </si>
  <si>
    <t>ASMET SALUD</t>
  </si>
  <si>
    <t>ESS118</t>
  </si>
  <si>
    <t>EMSSANAR</t>
  </si>
  <si>
    <t>ESS207</t>
  </si>
  <si>
    <t>MUTUAL SER</t>
  </si>
  <si>
    <t>TOTAL</t>
  </si>
  <si>
    <t>* El giro directo se realiza de acuerdo con los valores programados por las EPS, en virtud de la Resolución 1587 y 4621 de 2016 y la Resolución 3110 de 2018.</t>
  </si>
  <si>
    <t>CAJACOPI</t>
  </si>
  <si>
    <t>COOSALUD</t>
  </si>
  <si>
    <t>EPSS47</t>
  </si>
  <si>
    <t>FAMILIAR DE COLOMBIA</t>
  </si>
  <si>
    <t>ASOCIACIÓN INDÍGENA DEL CAUCA</t>
  </si>
  <si>
    <t>ANASWAYUU</t>
  </si>
  <si>
    <t>PIJAOS</t>
  </si>
  <si>
    <t>ALIANSALUD</t>
  </si>
  <si>
    <t>SANITAS</t>
  </si>
  <si>
    <t>COMPENSAR</t>
  </si>
  <si>
    <t>SURAMERICANA</t>
  </si>
  <si>
    <t>COMFENALCO VALLE</t>
  </si>
  <si>
    <t>FAMISANAR</t>
  </si>
  <si>
    <t>SERVICIO OCCIDENTAL DE SALUD</t>
  </si>
  <si>
    <t>NUEVA EPS</t>
  </si>
  <si>
    <t>SALUD MIA</t>
  </si>
  <si>
    <t>SALUD BOLÍVAR</t>
  </si>
  <si>
    <t>Valor a Reconocer Emergencia</t>
  </si>
  <si>
    <t>LIQUIDACIÓN MENSUAL DE AFILIADOS - GIRO A ENTIDADES PROMOTORAS DE SALUD
NOVIEMBRE 2023</t>
  </si>
  <si>
    <t>Fecha de giro: 08/11/2023</t>
  </si>
  <si>
    <t>Giro Directo a IPS y/o proveedores - Complemento**</t>
  </si>
  <si>
    <t>Fecha de giro Complemento</t>
  </si>
  <si>
    <t>22/11/2023</t>
  </si>
  <si>
    <t>14/11/2023
22/11/2023
01/12/2023</t>
  </si>
  <si>
    <r>
      <t>Del "Giro Neto a EPS" no se aplicó $172.727.224.968,06, en virtud de la Resolución 2023320030002757-6 del 9 de mayo 2023 de la SNS.  El 14 de noviembre se aplicó giro a IPS, por valor de $139.057.939.629,00, atendiendo comunicación de la SNS 20233200101987461 del 8 de noviembre de 2023, allegada a la ADRES en correo electrónico del 9 de noviembre de 2023. El 15 de noviembre de 2023 se aplicó giro a EPS Emssanar por $5.825.384.680,00  para efectuar pagos desde la tesorería de la EPS, atendiendo comunicación de la SNS 20233200101993961 del 9 de noviembre de 2023, allegada a la ADRES en correo electrónico de la misma fecha.</t>
    </r>
    <r>
      <rPr>
        <sz val="8"/>
        <color rgb="FFFF0000"/>
        <rFont val="Arial"/>
        <family val="2"/>
      </rPr>
      <t xml:space="preserve"> </t>
    </r>
    <r>
      <rPr>
        <sz val="8"/>
        <rFont val="Arial"/>
        <family val="2"/>
      </rPr>
      <t>El 22 de noviembre se aplicó giro a IPS, por valor de $24.645.994.864,00, atendiendo comunicación de la SNS 20233200102064631 del 20 de noviembre de 2023, allegada a la ADRES en correo electrónico de la misma fecha.El 30 de noviembre de 2023 se aplicó giro a EPS Emssanar por $2.947.763.500,06  para efectuar pagos desde la tesorería de la EPS, atendiendo comunicación de la SNS  20233200102099821 del 24 de noviembre de 2023, allegada a la ADRES en correo electrónico de la misma fecha.El 01 de diciembre se aplicó giro a IPS, por valor de $250.142.295,00, atendiendo comunicación de la SNS 20233200102115331 del 27
de noviembre de 2023, allegada a la ADRES en correo electrónico del 28 de noviembre de 2023.</t>
    </r>
  </si>
  <si>
    <t>Del "Giro Neto a EPS" no se aplicó $23.259.750.660,37, en virtud de la Resolución 2023320030001459-6 del 8 de marzo 2023 de la SNS.El 22 de noviembre se aplicó giro a IPS, por valor de $21.726.179.192,94, atendiendo comunicación de la SNS 20233200102053981 del 17 de noviembre de 2023, allegada a la ADRES en correo electrónico de la misma fecha. El 12 de diciembre de 2023 se aplicó giro a EPS Dusakawi por $1.400.770.505,00  para efectuar pagos desde la tesorería de la EPS, atendiendo comunicación de la SNS 20233200102196121 del 07 de diciembre de 2023, allegada a la ADRES en correo electrónico de la misma fecha.</t>
  </si>
  <si>
    <t>Del "Giro Neto a EPS" no se aplicó $156.935.361.662,69, en virtud de la Resolución 2023320030001433-6 del 6 de marzo 2023 de la SNS.  El 17 de noviembre se aplicó giro a IPS, por valor de $135.912.173.899,66, atendiendo comunicación de la SNS 20233200102030621 del 15 de noviembre de 2023, allegada a la ADRES en correo electrónico de la misma fecha. El 04 de diciembre de 2023 se aplicó giro a EPS Asmet Salud por $88.188.195,46  para efectuar pagos desde la tesorería de la EPS, atendiendo comunicación de la SNS 20233200102124381 del 28 de noviembre de 2023, allegada a la ADRES en correo electrónico del 29 de noviembre de 2023. El 12 de diciembre se aplicó giro a IPS, por valor de $11.037.884.944,37, atendiendo comunicación de la SNS 20233200102140481 del 30 de noviembre de 2023, allegada a la ADRES en correo electrónico de la misma fecha. El 14 de diciembre de 2023 se aplicó giro a EPS Asmet Salud por $6.982.994.952,38  para efectuar pagos desde la tesorería de la EPS, atendiendo comunicación de la SNS 20233200102148481 del 1 de diciembre de 2023, allegada a la ADRES en correo electrónico de la misma fecha. El 14 de diciembre de 2023 se aplicó giro a EPS Asmet Salud por $2.914.119.670,82  para efectuar pagos desde la tesorería de la EPS, atendiendo comunicación de la SNS 20233200102160191 del 3 de diciembre de 2023, allegada a la ADRES en correo electrónico del 4 de diciembre de 2023.</t>
  </si>
  <si>
    <t xml:space="preserve">17/11/2023 
12/12/2023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</si>
</sst>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#,##0.00_ ;\-#,##0.00\ "/>
  </numFmts>
  <fonts count="33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10"/>
      <color theme="1"/>
      <name val="Arial"/>
      <family val="2"/>
    </font>
    <font>
      <b/>
      <sz val="11"/>
      <color rgb="FF000000"/>
      <name val="Arial"/>
      <family val="2"/>
    </font>
    <font>
      <sz val="8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ACC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5" borderId="5" applyNumberFormat="0" applyAlignment="0" applyProtection="0"/>
    <xf numFmtId="0" fontId="12" fillId="6" borderId="6" applyNumberFormat="0" applyAlignment="0" applyProtection="0"/>
    <xf numFmtId="0" fontId="13" fillId="6" borderId="5" applyNumberFormat="0" applyAlignment="0" applyProtection="0"/>
    <xf numFmtId="0" fontId="14" fillId="0" borderId="7" applyNumberFormat="0" applyFill="0" applyAlignment="0" applyProtection="0"/>
    <xf numFmtId="0" fontId="15" fillId="7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4" fillId="8" borderId="9" applyNumberFormat="0" applyFont="0" applyAlignment="0" applyProtection="0"/>
    <xf numFmtId="0" fontId="19" fillId="12" borderId="0" applyNumberFormat="0" applyBorder="0" applyAlignment="0" applyProtection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24" borderId="0" applyNumberFormat="0" applyBorder="0" applyAlignment="0" applyProtection="0"/>
    <xf numFmtId="0" fontId="19" fillId="28" borderId="0" applyNumberFormat="0" applyBorder="0" applyAlignment="0" applyProtection="0"/>
    <xf numFmtId="0" fontId="19" fillId="32" borderId="0" applyNumberFormat="0" applyBorder="0" applyAlignment="0" applyProtection="0"/>
    <xf numFmtId="164" fontId="4" fillId="0" borderId="0" applyFont="0" applyFill="0" applyBorder="0" applyAlignment="0" applyProtection="0"/>
    <xf numFmtId="0" fontId="22" fillId="0" borderId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8" borderId="9" applyNumberFormat="0" applyFont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8" borderId="9" applyNumberFormat="0" applyFont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8" borderId="9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8" borderId="9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8" borderId="9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24" fillId="0" borderId="0" xfId="0" applyFont="1"/>
    <xf numFmtId="0" fontId="22" fillId="0" borderId="0" xfId="0" applyFont="1"/>
    <xf numFmtId="0" fontId="29" fillId="0" borderId="0" xfId="0" applyFont="1"/>
    <xf numFmtId="4" fontId="0" fillId="0" borderId="0" xfId="0" applyNumberFormat="1"/>
    <xf numFmtId="43" fontId="24" fillId="0" borderId="0" xfId="0" applyNumberFormat="1" applyFont="1"/>
    <xf numFmtId="0" fontId="27" fillId="0" borderId="0" xfId="0" applyFont="1"/>
    <xf numFmtId="165" fontId="24" fillId="0" borderId="0" xfId="0" applyNumberFormat="1" applyFont="1" applyAlignment="1">
      <alignment wrapText="1"/>
    </xf>
    <xf numFmtId="0" fontId="30" fillId="0" borderId="0" xfId="0" applyFont="1"/>
    <xf numFmtId="0" fontId="28" fillId="0" borderId="0" xfId="0" applyFont="1" applyAlignment="1">
      <alignment horizontal="center"/>
    </xf>
    <xf numFmtId="0" fontId="24" fillId="0" borderId="0" xfId="0" applyFont="1" applyAlignment="1">
      <alignment horizontal="justify" vertical="top"/>
    </xf>
    <xf numFmtId="164" fontId="26" fillId="33" borderId="1" xfId="52" applyFont="1" applyFill="1" applyBorder="1" applyAlignment="1">
      <alignment horizontal="center" vertical="center" wrapText="1"/>
    </xf>
    <xf numFmtId="164" fontId="24" fillId="0" borderId="0" xfId="52" applyFont="1" applyFill="1" applyBorder="1" applyAlignment="1">
      <alignment vertical="center"/>
    </xf>
    <xf numFmtId="164" fontId="25" fillId="0" borderId="0" xfId="52" applyFont="1" applyFill="1" applyAlignment="1">
      <alignment vertical="center"/>
    </xf>
    <xf numFmtId="164" fontId="24" fillId="0" borderId="0" xfId="52" applyFont="1" applyFill="1" applyBorder="1" applyAlignment="1">
      <alignment vertical="center" wrapText="1"/>
    </xf>
    <xf numFmtId="10" fontId="24" fillId="0" borderId="0" xfId="55" applyNumberFormat="1" applyFont="1" applyFill="1" applyBorder="1" applyAlignment="1">
      <alignment vertical="center"/>
    </xf>
    <xf numFmtId="0" fontId="24" fillId="0" borderId="0" xfId="0" applyFont="1" applyAlignment="1">
      <alignment horizontal="justify" vertical="top" wrapText="1"/>
    </xf>
    <xf numFmtId="0" fontId="24" fillId="0" borderId="1" xfId="0" applyFont="1" applyBorder="1" applyAlignment="1">
      <alignment horizontal="left" vertical="top" wrapText="1"/>
    </xf>
    <xf numFmtId="4" fontId="28" fillId="0" borderId="0" xfId="0" applyNumberFormat="1" applyFont="1" applyAlignment="1">
      <alignment vertical="center"/>
    </xf>
    <xf numFmtId="4" fontId="31" fillId="0" borderId="0" xfId="0" applyNumberFormat="1" applyFont="1"/>
    <xf numFmtId="0" fontId="24" fillId="0" borderId="1" xfId="0" applyFont="1" applyBorder="1"/>
    <xf numFmtId="0" fontId="24" fillId="0" borderId="1" xfId="0" applyFont="1" applyBorder="1" applyAlignment="1">
      <alignment horizontal="justify" vertical="top" wrapText="1"/>
    </xf>
    <xf numFmtId="0" fontId="24" fillId="0" borderId="1" xfId="0" applyFont="1" applyBorder="1" applyAlignment="1">
      <alignment horizontal="justify" vertical="top"/>
    </xf>
    <xf numFmtId="164" fontId="24" fillId="0" borderId="1" xfId="52" applyFont="1" applyFill="1" applyBorder="1" applyAlignment="1">
      <alignment vertical="center"/>
    </xf>
    <xf numFmtId="164" fontId="28" fillId="0" borderId="1" xfId="52" applyFont="1" applyFill="1" applyBorder="1" applyAlignment="1">
      <alignment horizontal="right" vertical="center"/>
    </xf>
    <xf numFmtId="164" fontId="24" fillId="0" borderId="1" xfId="52" applyFont="1" applyFill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164" fontId="25" fillId="0" borderId="0" xfId="52" applyFont="1" applyFill="1" applyBorder="1" applyAlignment="1">
      <alignment vertical="center"/>
    </xf>
    <xf numFmtId="43" fontId="26" fillId="0" borderId="0" xfId="56" applyFont="1" applyFill="1" applyBorder="1" applyAlignment="1">
      <alignment horizontal="center" vertical="center" wrapText="1"/>
    </xf>
    <xf numFmtId="0" fontId="24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24" fillId="0" borderId="1" xfId="0" applyFont="1" applyBorder="1" applyAlignment="1">
      <alignment horizontal="left" vertical="center" wrapText="1"/>
    </xf>
    <xf numFmtId="0" fontId="28" fillId="0" borderId="0" xfId="0" applyFont="1" applyAlignment="1">
      <alignment horizontal="center" wrapText="1"/>
    </xf>
    <xf numFmtId="164" fontId="24" fillId="0" borderId="1" xfId="52" applyFont="1" applyBorder="1" applyAlignment="1">
      <alignment vertical="center"/>
    </xf>
    <xf numFmtId="49" fontId="24" fillId="0" borderId="1" xfId="52" applyNumberFormat="1" applyFont="1" applyBorder="1" applyAlignment="1">
      <alignment horizontal="center" vertical="center"/>
    </xf>
    <xf numFmtId="49" fontId="24" fillId="0" borderId="1" xfId="52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/>
    </xf>
    <xf numFmtId="0" fontId="23" fillId="0" borderId="0" xfId="0" applyFont="1" applyAlignment="1">
      <alignment horizontal="center" vertical="center" wrapText="1" readingOrder="1"/>
    </xf>
    <xf numFmtId="0" fontId="26" fillId="33" borderId="11" xfId="0" applyFont="1" applyFill="1" applyBorder="1" applyAlignment="1">
      <alignment horizontal="center" vertical="center" wrapText="1"/>
    </xf>
    <xf numFmtId="0" fontId="26" fillId="33" borderId="12" xfId="0" applyFont="1" applyFill="1" applyBorder="1" applyAlignment="1">
      <alignment horizontal="center" vertical="center" wrapText="1"/>
    </xf>
    <xf numFmtId="0" fontId="26" fillId="33" borderId="1" xfId="0" applyFont="1" applyFill="1" applyBorder="1" applyAlignment="1">
      <alignment horizontal="center" vertical="center" wrapText="1"/>
    </xf>
    <xf numFmtId="164" fontId="26" fillId="33" borderId="1" xfId="52" applyFont="1" applyFill="1" applyBorder="1" applyAlignment="1">
      <alignment horizontal="center" vertical="center" wrapText="1"/>
    </xf>
  </cellXfs>
  <cellStyles count="147">
    <cellStyle name="20% - Énfasis1" xfId="16" builtinId="30" customBuiltin="1"/>
    <cellStyle name="20% - Énfasis1 2" xfId="57" xr:uid="{C16FDE9F-03E4-4CAB-8407-4FD4CEA52F15}"/>
    <cellStyle name="20% - Énfasis1 2 2" xfId="111" xr:uid="{AF3A5841-7348-43E1-A692-7BE4A209AE6B}"/>
    <cellStyle name="20% - Énfasis1 3" xfId="75" xr:uid="{81B676C8-3D69-4F61-A0E5-BF26049D75F6}"/>
    <cellStyle name="20% - Énfasis1 3 2" xfId="129" xr:uid="{F98998E5-A2F9-4D2D-9176-4C7EF65B680E}"/>
    <cellStyle name="20% - Énfasis1 4" xfId="93" xr:uid="{7F6E0AB5-C0D2-4EAF-9BBF-53B510946439}"/>
    <cellStyle name="20% - Énfasis2" xfId="19" builtinId="34" customBuiltin="1"/>
    <cellStyle name="20% - Énfasis2 2" xfId="59" xr:uid="{52077AC4-073F-4E98-9979-A61AB33C8572}"/>
    <cellStyle name="20% - Énfasis2 2 2" xfId="113" xr:uid="{884DEA2C-1B62-4123-8A06-F18DBA4C9EA9}"/>
    <cellStyle name="20% - Énfasis2 3" xfId="77" xr:uid="{3B41DE64-276E-4865-A97B-27FDDA385BD4}"/>
    <cellStyle name="20% - Énfasis2 3 2" xfId="131" xr:uid="{0B3FE376-4791-4303-92BD-62A2053595FB}"/>
    <cellStyle name="20% - Énfasis2 4" xfId="95" xr:uid="{17EB7B23-9403-4C2F-89B5-53644DBA8C5D}"/>
    <cellStyle name="20% - Énfasis3" xfId="22" builtinId="38" customBuiltin="1"/>
    <cellStyle name="20% - Énfasis3 2" xfId="61" xr:uid="{CA575695-8550-46D2-B472-F39A94E6EA80}"/>
    <cellStyle name="20% - Énfasis3 2 2" xfId="115" xr:uid="{5D609F59-E286-4C5B-BD7B-952B51117EBB}"/>
    <cellStyle name="20% - Énfasis3 3" xfId="79" xr:uid="{5EE5BB38-33F1-4C7A-9AD9-1AC1CBC2581B}"/>
    <cellStyle name="20% - Énfasis3 3 2" xfId="133" xr:uid="{BB1480C0-945E-409A-9013-87401E78C198}"/>
    <cellStyle name="20% - Énfasis3 4" xfId="97" xr:uid="{210CF2A3-2A15-44BC-BC55-74B6109120F6}"/>
    <cellStyle name="20% - Énfasis4" xfId="25" builtinId="42" customBuiltin="1"/>
    <cellStyle name="20% - Énfasis4 2" xfId="63" xr:uid="{BD6DA012-5384-400F-86EE-ED21E0FB9FE2}"/>
    <cellStyle name="20% - Énfasis4 2 2" xfId="117" xr:uid="{AAB44252-85AC-4D18-941E-ECA988D7D5DD}"/>
    <cellStyle name="20% - Énfasis4 3" xfId="81" xr:uid="{99F4C25C-4664-4B9A-9984-EF7911BCA993}"/>
    <cellStyle name="20% - Énfasis4 3 2" xfId="135" xr:uid="{50BEC342-7216-4DE3-BBA3-F7CD2060C7EA}"/>
    <cellStyle name="20% - Énfasis4 4" xfId="99" xr:uid="{8495D3DB-32DD-4145-B5E5-0242374E759F}"/>
    <cellStyle name="20% - Énfasis5" xfId="28" builtinId="46" customBuiltin="1"/>
    <cellStyle name="20% - Énfasis5 2" xfId="65" xr:uid="{DCD7DFA0-0D03-48A5-9E1C-184AB45A802F}"/>
    <cellStyle name="20% - Énfasis5 2 2" xfId="119" xr:uid="{D009706A-34E7-4F80-BF87-74AAEA0765D0}"/>
    <cellStyle name="20% - Énfasis5 3" xfId="83" xr:uid="{169902D2-F9E9-456D-880C-1607D580FB6E}"/>
    <cellStyle name="20% - Énfasis5 3 2" xfId="137" xr:uid="{4E0FC7DE-E6F7-430D-9452-7EFBFDDC57B5}"/>
    <cellStyle name="20% - Énfasis5 4" xfId="101" xr:uid="{C76A28CC-B64E-40C7-B2B0-C68E2C9D4662}"/>
    <cellStyle name="20% - Énfasis6" xfId="31" builtinId="50" customBuiltin="1"/>
    <cellStyle name="20% - Énfasis6 2" xfId="67" xr:uid="{D153BE6E-CB3F-4420-996F-38690640FE21}"/>
    <cellStyle name="20% - Énfasis6 2 2" xfId="121" xr:uid="{17B661BC-1AA0-4D9E-9092-D5A0B0DB85F4}"/>
    <cellStyle name="20% - Énfasis6 3" xfId="85" xr:uid="{146BA537-C4A2-4635-B76B-C2361B5557BB}"/>
    <cellStyle name="20% - Énfasis6 3 2" xfId="139" xr:uid="{17B11E67-0480-4790-9494-885D81308873}"/>
    <cellStyle name="20% - Énfasis6 4" xfId="103" xr:uid="{B5DD696E-5F4E-4390-AEDC-96850A3DD7D2}"/>
    <cellStyle name="40% - Énfasis1" xfId="17" builtinId="31" customBuiltin="1"/>
    <cellStyle name="40% - Énfasis1 2" xfId="58" xr:uid="{5D9CC8BA-F882-41EB-AFCF-9D8E8C717BFD}"/>
    <cellStyle name="40% - Énfasis1 2 2" xfId="112" xr:uid="{087965E8-A8CE-4DA2-A349-F302D6F32B5E}"/>
    <cellStyle name="40% - Énfasis1 3" xfId="76" xr:uid="{6259D014-A303-4763-B0A0-DE26DD3B6224}"/>
    <cellStyle name="40% - Énfasis1 3 2" xfId="130" xr:uid="{9A741124-F771-4F32-9743-96295EACC70E}"/>
    <cellStyle name="40% - Énfasis1 4" xfId="94" xr:uid="{033518E2-525B-4D04-8D55-028727A483F8}"/>
    <cellStyle name="40% - Énfasis2" xfId="20" builtinId="35" customBuiltin="1"/>
    <cellStyle name="40% - Énfasis2 2" xfId="60" xr:uid="{787D2C70-D78C-400F-9502-610EF29C3593}"/>
    <cellStyle name="40% - Énfasis2 2 2" xfId="114" xr:uid="{B20D6BB4-2996-4659-87AD-DC7F217EF69E}"/>
    <cellStyle name="40% - Énfasis2 3" xfId="78" xr:uid="{365711BE-532E-4418-8F36-ED939FF21099}"/>
    <cellStyle name="40% - Énfasis2 3 2" xfId="132" xr:uid="{1DB98ADE-8453-4842-95A7-5C179F3A8A24}"/>
    <cellStyle name="40% - Énfasis2 4" xfId="96" xr:uid="{B455BC0B-0F69-44DC-992B-140FA9FD6EA9}"/>
    <cellStyle name="40% - Énfasis3" xfId="23" builtinId="39" customBuiltin="1"/>
    <cellStyle name="40% - Énfasis3 2" xfId="62" xr:uid="{239744D3-ED97-491D-9333-EDEEBA73699E}"/>
    <cellStyle name="40% - Énfasis3 2 2" xfId="116" xr:uid="{D686AF40-6F8F-46DA-934E-9418466892BD}"/>
    <cellStyle name="40% - Énfasis3 3" xfId="80" xr:uid="{FF75BE22-8F34-400D-B004-33FECD67ACFA}"/>
    <cellStyle name="40% - Énfasis3 3 2" xfId="134" xr:uid="{70BD10E7-890C-4F2C-BA11-6231428CBDC7}"/>
    <cellStyle name="40% - Énfasis3 4" xfId="98" xr:uid="{67136120-1D20-44D2-A7C9-80E15A9ECAB3}"/>
    <cellStyle name="40% - Énfasis4" xfId="26" builtinId="43" customBuiltin="1"/>
    <cellStyle name="40% - Énfasis4 2" xfId="64" xr:uid="{959391B7-A720-4565-8CA3-7961E4CAB6CE}"/>
    <cellStyle name="40% - Énfasis4 2 2" xfId="118" xr:uid="{077CEEB0-72E9-417B-8607-CE1E968F77C3}"/>
    <cellStyle name="40% - Énfasis4 3" xfId="82" xr:uid="{B3AF0262-325F-490B-ADB9-7B9AB860A4DA}"/>
    <cellStyle name="40% - Énfasis4 3 2" xfId="136" xr:uid="{E529CB45-C4BE-42C8-B856-5B6269AA18C7}"/>
    <cellStyle name="40% - Énfasis4 4" xfId="100" xr:uid="{5422696A-B979-4D6A-8BB2-16C09A9A31A6}"/>
    <cellStyle name="40% - Énfasis5" xfId="29" builtinId="47" customBuiltin="1"/>
    <cellStyle name="40% - Énfasis5 2" xfId="66" xr:uid="{28B2C111-2FF7-4A5D-9BDC-FFD900A3CA17}"/>
    <cellStyle name="40% - Énfasis5 2 2" xfId="120" xr:uid="{8C118725-5FC3-4315-AA5B-6429E5141E09}"/>
    <cellStyle name="40% - Énfasis5 3" xfId="84" xr:uid="{FD21ABBD-862D-4075-AD95-D83E5331CAC8}"/>
    <cellStyle name="40% - Énfasis5 3 2" xfId="138" xr:uid="{D788B3CD-4729-420D-8BEA-C2138514447E}"/>
    <cellStyle name="40% - Énfasis5 4" xfId="102" xr:uid="{7AF50BE6-15FC-4987-B3FC-58BB246CB12D}"/>
    <cellStyle name="40% - Énfasis6" xfId="32" builtinId="51" customBuiltin="1"/>
    <cellStyle name="40% - Énfasis6 2" xfId="68" xr:uid="{0CFC6D75-91E0-4D68-8C33-942CC8F28CE6}"/>
    <cellStyle name="40% - Énfasis6 2 2" xfId="122" xr:uid="{A6A35157-31B5-4866-9C57-6015A5E535FC}"/>
    <cellStyle name="40% - Énfasis6 3" xfId="86" xr:uid="{B5CE9950-2B6C-48F8-BDE0-70D54F351D41}"/>
    <cellStyle name="40% - Énfasis6 3 2" xfId="140" xr:uid="{6D6B53DC-A3C8-4B02-A828-C0CC7AE28A67}"/>
    <cellStyle name="40% - Énfasis6 4" xfId="104" xr:uid="{CE84FC01-3D4E-41DF-8921-918296D8F240}"/>
    <cellStyle name="60% - Énfasis1 2" xfId="41" xr:uid="{00000000-0005-0000-0000-00000C000000}"/>
    <cellStyle name="60% - Énfasis2 2" xfId="42" xr:uid="{00000000-0005-0000-0000-00000D000000}"/>
    <cellStyle name="60% - Énfasis3 2" xfId="43" xr:uid="{00000000-0005-0000-0000-00000E000000}"/>
    <cellStyle name="60% - Énfasis4 2" xfId="44" xr:uid="{00000000-0005-0000-0000-00000F000000}"/>
    <cellStyle name="60% - Énfasis5 2" xfId="45" xr:uid="{00000000-0005-0000-0000-000010000000}"/>
    <cellStyle name="60% - Énfasis6 2" xfId="46" xr:uid="{00000000-0005-0000-0000-000011000000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5" builtinId="29" customBuiltin="1"/>
    <cellStyle name="Énfasis2" xfId="18" builtinId="33" customBuiltin="1"/>
    <cellStyle name="Énfasis3" xfId="21" builtinId="37" customBuiltin="1"/>
    <cellStyle name="Énfasis4" xfId="24" builtinId="41" customBuiltin="1"/>
    <cellStyle name="Énfasis5" xfId="27" builtinId="45" customBuiltin="1"/>
    <cellStyle name="Énfasis6" xfId="30" builtinId="49" customBuiltin="1"/>
    <cellStyle name="Entrada" xfId="7" builtinId="20" customBuiltin="1"/>
    <cellStyle name="Incorrecto" xfId="6" builtinId="27" customBuiltin="1"/>
    <cellStyle name="Millares" xfId="52" builtinId="3"/>
    <cellStyle name="Millares 2" xfId="47" xr:uid="{00000000-0005-0000-0000-000021000000}"/>
    <cellStyle name="Millares 2 2" xfId="50" xr:uid="{00000000-0005-0000-0000-000022000000}"/>
    <cellStyle name="Millares 2 2 2" xfId="73" xr:uid="{4D7CFDF6-B343-4AC5-A6D4-990E988B812E}"/>
    <cellStyle name="Millares 2 2 2 2" xfId="127" xr:uid="{985C9BBB-A7CE-492A-BDB6-E587AAB29F5C}"/>
    <cellStyle name="Millares 2 2 3" xfId="91" xr:uid="{0B42A3F3-9D67-4BE9-9787-9F87908ECAA8}"/>
    <cellStyle name="Millares 2 2 3 2" xfId="145" xr:uid="{0225E138-3D1E-4526-8A5C-C8184E25CF66}"/>
    <cellStyle name="Millares 2 2 4" xfId="109" xr:uid="{FA8A9905-9529-47A0-A475-A9E5D4584F8E}"/>
    <cellStyle name="Millares 2 3" xfId="49" xr:uid="{00000000-0005-0000-0000-000023000000}"/>
    <cellStyle name="Millares 2 4" xfId="54" xr:uid="{00000000-0005-0000-0000-000024000000}"/>
    <cellStyle name="Millares 2 5" xfId="72" xr:uid="{143CE4F3-A27A-4103-9799-97D8CF7E77B1}"/>
    <cellStyle name="Millares 2 5 2" xfId="126" xr:uid="{BFB029B9-BA8A-4CB7-AD19-BA9D1E36FF5C}"/>
    <cellStyle name="Millares 2 6" xfId="90" xr:uid="{24FE6031-926E-4C89-9DF1-62CE66C81F5F}"/>
    <cellStyle name="Millares 2 6 2" xfId="144" xr:uid="{129591F4-5E0B-4C3F-83E7-EA1D308417B5}"/>
    <cellStyle name="Millares 2 7" xfId="108" xr:uid="{8418A9D7-50F6-4B41-BE50-7618FBBCBC48}"/>
    <cellStyle name="Millares 3" xfId="37" xr:uid="{00000000-0005-0000-0000-000025000000}"/>
    <cellStyle name="Millares 3 2" xfId="70" xr:uid="{8DCE300B-3839-4877-92EC-C5B2E004B721}"/>
    <cellStyle name="Millares 3 2 2" xfId="124" xr:uid="{0FE082C6-DDA9-4895-80DC-F19C194C282C}"/>
    <cellStyle name="Millares 3 3" xfId="88" xr:uid="{BA942C04-DB23-44FA-8307-77A7325F4051}"/>
    <cellStyle name="Millares 3 3 2" xfId="142" xr:uid="{4C0E0B01-A945-4070-B800-BC1410FA0558}"/>
    <cellStyle name="Millares 3 4" xfId="106" xr:uid="{EA639072-A7B2-4056-A52B-15526279AF28}"/>
    <cellStyle name="Millares 4" xfId="35" xr:uid="{00000000-0005-0000-0000-000026000000}"/>
    <cellStyle name="Millares 5" xfId="34" xr:uid="{00000000-0005-0000-0000-000027000000}"/>
    <cellStyle name="Millares 6" xfId="33" xr:uid="{00000000-0005-0000-0000-000028000000}"/>
    <cellStyle name="Millares 7" xfId="51" xr:uid="{00000000-0005-0000-0000-000029000000}"/>
    <cellStyle name="Millares 8" xfId="53" xr:uid="{00000000-0005-0000-0000-00002A000000}"/>
    <cellStyle name="Millares 9" xfId="56" xr:uid="{00000000-0005-0000-0000-00002B000000}"/>
    <cellStyle name="Millares 9 2" xfId="74" xr:uid="{D0A6497D-8636-4370-A1B5-649D18562257}"/>
    <cellStyle name="Millares 9 2 2" xfId="128" xr:uid="{921C6A12-8D02-4320-8D14-3BF28CA6626E}"/>
    <cellStyle name="Millares 9 3" xfId="92" xr:uid="{AC9A9997-2DEB-44A5-BF3E-26F9CB0CAF0A}"/>
    <cellStyle name="Millares 9 3 2" xfId="146" xr:uid="{DE92E7F1-7432-4201-A9C6-CE802D05238F}"/>
    <cellStyle name="Millares 9 4" xfId="110" xr:uid="{A8AE94DC-9801-4B21-8CCA-841A09CD7BF2}"/>
    <cellStyle name="Neutral 2" xfId="39" xr:uid="{00000000-0005-0000-0000-00002C000000}"/>
    <cellStyle name="Normal" xfId="0" builtinId="0"/>
    <cellStyle name="Normal 2" xfId="48" xr:uid="{00000000-0005-0000-0000-00002E000000}"/>
    <cellStyle name="Normal 3" xfId="36" xr:uid="{00000000-0005-0000-0000-00002F000000}"/>
    <cellStyle name="Normal 3 2" xfId="69" xr:uid="{E2B38F4F-42E3-4084-930E-5E3DACB28D1A}"/>
    <cellStyle name="Normal 3 2 2" xfId="123" xr:uid="{ABB93D26-6C36-4814-AD67-0135864AE33D}"/>
    <cellStyle name="Normal 3 3" xfId="87" xr:uid="{352713CF-3F4A-4399-BA93-01B243ED4D4A}"/>
    <cellStyle name="Normal 3 3 2" xfId="141" xr:uid="{218C9078-14BE-4821-90D2-17E7C2A352ED}"/>
    <cellStyle name="Normal 3 4" xfId="105" xr:uid="{952F83C7-304A-4052-8105-8A91E524FE77}"/>
    <cellStyle name="Notas 2" xfId="40" xr:uid="{00000000-0005-0000-0000-000030000000}"/>
    <cellStyle name="Notas 2 2" xfId="71" xr:uid="{07F67E40-A019-41A7-905C-28E11F86819D}"/>
    <cellStyle name="Notas 2 2 2" xfId="125" xr:uid="{608A4D24-ECBE-44E9-8B98-B27CA1EAC650}"/>
    <cellStyle name="Notas 2 3" xfId="89" xr:uid="{2A582E02-3179-45EF-BE88-9E06D64329C2}"/>
    <cellStyle name="Notas 2 3 2" xfId="143" xr:uid="{2AD261D1-6097-42DE-912D-327577259BD7}"/>
    <cellStyle name="Notas 2 4" xfId="107" xr:uid="{886E889F-944E-47C0-85C4-5A89D4011D26}"/>
    <cellStyle name="Porcentaje" xfId="55" builtinId="5"/>
    <cellStyle name="Salida" xfId="8" builtinId="21" customBuiltin="1"/>
    <cellStyle name="Texto de advertencia" xfId="12" builtinId="11" customBuiltin="1"/>
    <cellStyle name="Texto explicativo" xfId="13" builtinId="53" customBuiltin="1"/>
    <cellStyle name="Título 2" xfId="2" builtinId="17" customBuiltin="1"/>
    <cellStyle name="Título 3" xfId="3" builtinId="18" customBuiltin="1"/>
    <cellStyle name="Título 4" xfId="38" xr:uid="{00000000-0005-0000-0000-000038000000}"/>
    <cellStyle name="Total" xfId="14" builtinId="25" customBuiltin="1"/>
  </cellStyles>
  <dxfs count="0"/>
  <tableStyles count="0" defaultTableStyle="TableStyleMedium2" defaultPivotStyle="PivotStyleLight16"/>
  <colors>
    <mruColors>
      <color rgb="FF175099"/>
      <color rgb="FF00AC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1</xdr:row>
      <xdr:rowOff>133350</xdr:rowOff>
    </xdr:from>
    <xdr:to>
      <xdr:col>1</xdr:col>
      <xdr:colOff>1219200</xdr:colOff>
      <xdr:row>4</xdr:row>
      <xdr:rowOff>123826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7CAF80-429C-4DEF-810F-F950B80D4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1" y="276225"/>
          <a:ext cx="1866899" cy="466726"/>
        </a:xfrm>
        <a:prstGeom prst="rect">
          <a:avLst/>
        </a:prstGeom>
      </xdr:spPr>
    </xdr:pic>
    <xdr:clientData/>
  </xdr:twoCellAnchor>
  <xdr:twoCellAnchor>
    <xdr:from>
      <xdr:col>14</xdr:col>
      <xdr:colOff>2088874</xdr:colOff>
      <xdr:row>1</xdr:row>
      <xdr:rowOff>34373</xdr:rowOff>
    </xdr:from>
    <xdr:to>
      <xdr:col>14</xdr:col>
      <xdr:colOff>4194957</xdr:colOff>
      <xdr:row>6</xdr:row>
      <xdr:rowOff>42656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0F1401-5155-44A3-8140-E0B649735D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15757249" y="177248"/>
          <a:ext cx="2106083" cy="9607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26D52-7F3F-491A-98E3-2F070B3F7DE2}">
  <sheetPr>
    <pageSetUpPr fitToPage="1"/>
  </sheetPr>
  <dimension ref="A2:AI49"/>
  <sheetViews>
    <sheetView showGridLines="0" tabSelected="1" zoomScaleNormal="100" workbookViewId="0">
      <selection activeCell="A10" sqref="A10:A11"/>
    </sheetView>
  </sheetViews>
  <sheetFormatPr baseColWidth="10" defaultColWidth="11.42578125" defaultRowHeight="11.25" x14ac:dyDescent="0.2"/>
  <cols>
    <col min="1" max="1" width="10.85546875" style="1" customWidth="1"/>
    <col min="2" max="2" width="27" style="29" bestFit="1" customWidth="1"/>
    <col min="3" max="3" width="18.7109375" style="12" bestFit="1" customWidth="1"/>
    <col min="4" max="4" width="17.42578125" style="12" bestFit="1" customWidth="1"/>
    <col min="5" max="5" width="21.85546875" style="12" bestFit="1" customWidth="1"/>
    <col min="6" max="6" width="20.7109375" style="12" customWidth="1"/>
    <col min="7" max="7" width="16.5703125" style="12" customWidth="1"/>
    <col min="8" max="8" width="18.140625" style="12" bestFit="1" customWidth="1"/>
    <col min="9" max="10" width="20.140625" style="12" bestFit="1" customWidth="1"/>
    <col min="11" max="13" width="20.140625" style="12" customWidth="1"/>
    <col min="14" max="14" width="20.140625" style="12" bestFit="1" customWidth="1"/>
    <col min="15" max="15" width="63.28515625" style="1" customWidth="1"/>
    <col min="16" max="16" width="15.42578125" style="1" bestFit="1" customWidth="1"/>
    <col min="17" max="17" width="15.28515625" style="1" bestFit="1" customWidth="1"/>
    <col min="18" max="16384" width="11.42578125" style="1"/>
  </cols>
  <sheetData>
    <row r="2" spans="1:35" ht="15" x14ac:dyDescent="0.25">
      <c r="O2"/>
    </row>
    <row r="3" spans="1:35" x14ac:dyDescent="0.2">
      <c r="O3" s="10"/>
    </row>
    <row r="4" spans="1:35" x14ac:dyDescent="0.2">
      <c r="N4" s="1"/>
      <c r="O4" s="16"/>
    </row>
    <row r="5" spans="1:35" x14ac:dyDescent="0.2">
      <c r="N5" s="1"/>
      <c r="O5" s="16"/>
    </row>
    <row r="6" spans="1:35" ht="26.25" customHeight="1" x14ac:dyDescent="0.2">
      <c r="A6" s="37" t="s">
        <v>74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35" x14ac:dyDescent="0.2">
      <c r="N7" s="1"/>
      <c r="O7" s="16"/>
    </row>
    <row r="8" spans="1:35" s="2" customFormat="1" ht="12.75" x14ac:dyDescent="0.2">
      <c r="A8" s="8" t="s">
        <v>75</v>
      </c>
      <c r="B8" s="30"/>
      <c r="C8" s="13"/>
      <c r="D8" s="27"/>
      <c r="E8" s="27"/>
      <c r="F8" s="28"/>
      <c r="G8" s="28"/>
      <c r="H8" s="28"/>
      <c r="I8" s="28"/>
      <c r="J8" s="28"/>
      <c r="K8" s="28"/>
      <c r="L8" s="28"/>
      <c r="M8" s="28"/>
      <c r="N8" s="1"/>
      <c r="O8" s="16"/>
    </row>
    <row r="9" spans="1:35" x14ac:dyDescent="0.2">
      <c r="G9" s="14"/>
      <c r="H9" s="14"/>
      <c r="I9" s="14"/>
      <c r="J9" s="14"/>
      <c r="K9" s="14"/>
      <c r="L9" s="14"/>
      <c r="M9" s="14"/>
      <c r="N9" s="14"/>
      <c r="O9" s="10"/>
    </row>
    <row r="10" spans="1:35" ht="16.5" customHeight="1" x14ac:dyDescent="0.2">
      <c r="A10" s="38" t="s">
        <v>0</v>
      </c>
      <c r="B10" s="40" t="s">
        <v>1</v>
      </c>
      <c r="C10" s="41" t="s">
        <v>2</v>
      </c>
      <c r="D10" s="41"/>
      <c r="E10" s="41"/>
      <c r="F10" s="41" t="s">
        <v>3</v>
      </c>
      <c r="G10" s="41"/>
      <c r="H10" s="41"/>
      <c r="I10" s="41"/>
      <c r="J10" s="41"/>
      <c r="K10" s="41"/>
      <c r="L10" s="41"/>
      <c r="M10" s="41"/>
      <c r="N10" s="41"/>
      <c r="O10" s="40" t="s">
        <v>4</v>
      </c>
    </row>
    <row r="11" spans="1:35" ht="41.25" customHeight="1" x14ac:dyDescent="0.2">
      <c r="A11" s="39"/>
      <c r="B11" s="40"/>
      <c r="C11" s="11" t="s">
        <v>5</v>
      </c>
      <c r="D11" s="11" t="s">
        <v>6</v>
      </c>
      <c r="E11" s="11" t="s">
        <v>7</v>
      </c>
      <c r="F11" s="11" t="s">
        <v>8</v>
      </c>
      <c r="G11" s="11" t="s">
        <v>9</v>
      </c>
      <c r="H11" s="11" t="s">
        <v>10</v>
      </c>
      <c r="I11" s="11" t="s">
        <v>11</v>
      </c>
      <c r="J11" s="11" t="s">
        <v>12</v>
      </c>
      <c r="K11" s="11" t="s">
        <v>73</v>
      </c>
      <c r="L11" s="11" t="s">
        <v>76</v>
      </c>
      <c r="M11" s="11" t="s">
        <v>77</v>
      </c>
      <c r="N11" s="11" t="s">
        <v>13</v>
      </c>
      <c r="O11" s="40"/>
    </row>
    <row r="12" spans="1:35" x14ac:dyDescent="0.2">
      <c r="A12" s="26" t="s">
        <v>14</v>
      </c>
      <c r="B12" s="31" t="s">
        <v>59</v>
      </c>
      <c r="C12" s="23">
        <v>25359746918.98999</v>
      </c>
      <c r="D12" s="23">
        <v>725697937.26000118</v>
      </c>
      <c r="E12" s="23">
        <v>24634048981.729961</v>
      </c>
      <c r="F12" s="23">
        <v>24624972914.419998</v>
      </c>
      <c r="G12" s="23">
        <v>594498639.57000005</v>
      </c>
      <c r="H12" s="33">
        <v>91137069</v>
      </c>
      <c r="I12" s="33">
        <v>0</v>
      </c>
      <c r="J12" s="33">
        <v>18104070148</v>
      </c>
      <c r="K12" s="33">
        <v>0</v>
      </c>
      <c r="L12" s="33"/>
      <c r="M12" s="33"/>
      <c r="N12" s="33">
        <v>5835267057.8500004</v>
      </c>
      <c r="O12" s="17"/>
      <c r="AD12" s="5"/>
      <c r="AE12" s="5"/>
      <c r="AF12" s="5"/>
      <c r="AG12" s="5"/>
      <c r="AH12" s="5"/>
      <c r="AI12" s="5"/>
    </row>
    <row r="13" spans="1:35" ht="11.25" customHeight="1" x14ac:dyDescent="0.2">
      <c r="A13" s="26" t="s">
        <v>15</v>
      </c>
      <c r="B13" s="31" t="s">
        <v>16</v>
      </c>
      <c r="C13" s="23">
        <v>25452028551.710003</v>
      </c>
      <c r="D13" s="23">
        <v>453323141.42999953</v>
      </c>
      <c r="E13" s="23">
        <v>24998705410.280003</v>
      </c>
      <c r="F13" s="23">
        <v>24756739092.41</v>
      </c>
      <c r="G13" s="23">
        <v>4774117.97</v>
      </c>
      <c r="H13" s="33">
        <v>0</v>
      </c>
      <c r="I13" s="33">
        <v>0</v>
      </c>
      <c r="J13" s="33">
        <v>19982835297</v>
      </c>
      <c r="K13" s="33">
        <v>0</v>
      </c>
      <c r="L13" s="33"/>
      <c r="M13" s="33"/>
      <c r="N13" s="33">
        <v>4769129677.4399996</v>
      </c>
      <c r="O13" s="21"/>
      <c r="AD13" s="5"/>
      <c r="AE13" s="5"/>
      <c r="AF13" s="5"/>
      <c r="AG13" s="5"/>
      <c r="AH13" s="5"/>
      <c r="AI13" s="5"/>
    </row>
    <row r="14" spans="1:35" x14ac:dyDescent="0.2">
      <c r="A14" s="26" t="s">
        <v>17</v>
      </c>
      <c r="B14" s="31" t="s">
        <v>56</v>
      </c>
      <c r="C14" s="23">
        <v>159082861409.73044</v>
      </c>
      <c r="D14" s="23">
        <v>7927014761.8600216</v>
      </c>
      <c r="E14" s="23">
        <v>151155846647.87006</v>
      </c>
      <c r="F14" s="23">
        <v>150344928200.98999</v>
      </c>
      <c r="G14" s="23">
        <v>339394043.19</v>
      </c>
      <c r="H14" s="33">
        <v>0</v>
      </c>
      <c r="I14" s="33">
        <v>0</v>
      </c>
      <c r="J14" s="33">
        <v>110076899605</v>
      </c>
      <c r="K14" s="33">
        <v>0</v>
      </c>
      <c r="L14" s="33"/>
      <c r="M14" s="33"/>
      <c r="N14" s="33">
        <v>39928634552.800003</v>
      </c>
      <c r="O14" s="17"/>
      <c r="AD14" s="5"/>
      <c r="AE14" s="5"/>
      <c r="AF14" s="5"/>
      <c r="AG14" s="5"/>
      <c r="AH14" s="5"/>
      <c r="AI14" s="5"/>
    </row>
    <row r="15" spans="1:35" ht="11.25" customHeight="1" x14ac:dyDescent="0.2">
      <c r="A15" s="26" t="s">
        <v>18</v>
      </c>
      <c r="B15" s="31" t="s">
        <v>19</v>
      </c>
      <c r="C15" s="23">
        <v>16252424083.120016</v>
      </c>
      <c r="D15" s="23">
        <v>365210423.50999969</v>
      </c>
      <c r="E15" s="23">
        <v>15887213659.610004</v>
      </c>
      <c r="F15" s="23">
        <v>15774521522.610001</v>
      </c>
      <c r="G15" s="23">
        <v>726104963.32000005</v>
      </c>
      <c r="H15" s="33">
        <v>0</v>
      </c>
      <c r="I15" s="33">
        <v>0</v>
      </c>
      <c r="J15" s="33">
        <v>11909463184</v>
      </c>
      <c r="K15" s="33">
        <v>0</v>
      </c>
      <c r="L15" s="33"/>
      <c r="M15" s="33"/>
      <c r="N15" s="33">
        <v>3138953375.29</v>
      </c>
      <c r="O15" s="22"/>
      <c r="AD15" s="5"/>
      <c r="AE15" s="5"/>
      <c r="AF15" s="5"/>
      <c r="AG15" s="5"/>
      <c r="AH15" s="5"/>
      <c r="AI15" s="5"/>
    </row>
    <row r="16" spans="1:35" x14ac:dyDescent="0.2">
      <c r="A16" s="26" t="s">
        <v>20</v>
      </c>
      <c r="B16" s="31" t="s">
        <v>21</v>
      </c>
      <c r="C16" s="23">
        <v>18210702523.520008</v>
      </c>
      <c r="D16" s="23">
        <v>552566093.91000009</v>
      </c>
      <c r="E16" s="23">
        <v>17658136429.609978</v>
      </c>
      <c r="F16" s="23">
        <v>17658122798.220001</v>
      </c>
      <c r="G16" s="23">
        <v>17219851.18</v>
      </c>
      <c r="H16" s="33">
        <v>193253451</v>
      </c>
      <c r="I16" s="33">
        <v>0</v>
      </c>
      <c r="J16" s="33">
        <v>15875058888</v>
      </c>
      <c r="K16" s="33">
        <v>0</v>
      </c>
      <c r="L16" s="33"/>
      <c r="M16" s="33"/>
      <c r="N16" s="33">
        <v>1572590608.04</v>
      </c>
      <c r="O16" s="20"/>
      <c r="AD16" s="5"/>
      <c r="AE16" s="5"/>
      <c r="AF16" s="5"/>
      <c r="AG16" s="5"/>
      <c r="AH16" s="5"/>
      <c r="AI16" s="5"/>
    </row>
    <row r="17" spans="1:35" ht="90" x14ac:dyDescent="0.25">
      <c r="A17" s="26" t="s">
        <v>22</v>
      </c>
      <c r="B17" s="31" t="s">
        <v>23</v>
      </c>
      <c r="C17" s="23">
        <v>26420022739.429985</v>
      </c>
      <c r="D17" s="23">
        <v>765269332.8499999</v>
      </c>
      <c r="E17" s="23">
        <v>25654753406.579979</v>
      </c>
      <c r="F17" s="23">
        <v>25597207629.52</v>
      </c>
      <c r="G17" s="23">
        <v>0</v>
      </c>
      <c r="H17" s="33">
        <v>223855150</v>
      </c>
      <c r="I17" s="33">
        <v>0</v>
      </c>
      <c r="J17" s="33">
        <v>0</v>
      </c>
      <c r="K17" s="33">
        <v>0</v>
      </c>
      <c r="L17" s="33">
        <v>21726179192.939999</v>
      </c>
      <c r="M17" s="34" t="s">
        <v>78</v>
      </c>
      <c r="N17" s="33">
        <f>25373352479.52-L17</f>
        <v>3647173286.5800018</v>
      </c>
      <c r="O17" s="17" t="s">
        <v>81</v>
      </c>
      <c r="Q17" s="4"/>
      <c r="AD17" s="5"/>
      <c r="AE17" s="5"/>
      <c r="AF17" s="5"/>
      <c r="AG17" s="5"/>
      <c r="AH17" s="5"/>
      <c r="AI17" s="5"/>
    </row>
    <row r="18" spans="1:35" x14ac:dyDescent="0.2">
      <c r="A18" s="26" t="s">
        <v>24</v>
      </c>
      <c r="B18" s="31" t="s">
        <v>60</v>
      </c>
      <c r="C18" s="23">
        <v>61396423837.440002</v>
      </c>
      <c r="D18" s="23">
        <v>1207214310.1699982</v>
      </c>
      <c r="E18" s="23">
        <v>60189209527.269951</v>
      </c>
      <c r="F18" s="23">
        <v>60087830066.5</v>
      </c>
      <c r="G18" s="23">
        <v>0</v>
      </c>
      <c r="H18" s="33">
        <v>0</v>
      </c>
      <c r="I18" s="33">
        <v>0</v>
      </c>
      <c r="J18" s="33">
        <v>31953428036</v>
      </c>
      <c r="K18" s="33">
        <v>0</v>
      </c>
      <c r="L18" s="33"/>
      <c r="M18" s="33"/>
      <c r="N18" s="33">
        <v>28134402030.5</v>
      </c>
      <c r="O18" s="17"/>
      <c r="P18" s="6"/>
      <c r="AD18" s="5"/>
      <c r="AE18" s="5"/>
      <c r="AF18" s="5"/>
      <c r="AG18" s="5"/>
      <c r="AH18" s="5"/>
      <c r="AI18" s="5"/>
    </row>
    <row r="19" spans="1:35" ht="11.25" customHeight="1" x14ac:dyDescent="0.2">
      <c r="A19" s="26" t="s">
        <v>25</v>
      </c>
      <c r="B19" s="31" t="s">
        <v>61</v>
      </c>
      <c r="C19" s="23">
        <v>30465945962.600006</v>
      </c>
      <c r="D19" s="23">
        <v>1561766905.2499998</v>
      </c>
      <c r="E19" s="23">
        <v>28904179057.350006</v>
      </c>
      <c r="F19" s="23">
        <v>28886077502.900002</v>
      </c>
      <c r="G19" s="23">
        <v>0</v>
      </c>
      <c r="H19" s="33">
        <v>0</v>
      </c>
      <c r="I19" s="33">
        <v>0</v>
      </c>
      <c r="J19" s="33">
        <v>4796216155</v>
      </c>
      <c r="K19" s="33">
        <v>0</v>
      </c>
      <c r="L19" s="33"/>
      <c r="M19" s="33"/>
      <c r="N19" s="33">
        <v>24089861347.900002</v>
      </c>
      <c r="O19" s="22"/>
      <c r="AD19" s="5"/>
      <c r="AE19" s="5"/>
      <c r="AF19" s="5"/>
      <c r="AG19" s="5"/>
      <c r="AH19" s="5"/>
      <c r="AI19" s="5"/>
    </row>
    <row r="20" spans="1:35" x14ac:dyDescent="0.2">
      <c r="A20" s="26" t="s">
        <v>26</v>
      </c>
      <c r="B20" s="31" t="s">
        <v>27</v>
      </c>
      <c r="C20" s="23">
        <v>42567728389.980049</v>
      </c>
      <c r="D20" s="23">
        <v>860504238.12999785</v>
      </c>
      <c r="E20" s="23">
        <v>41707224151.849915</v>
      </c>
      <c r="F20" s="23">
        <v>41701644167.010002</v>
      </c>
      <c r="G20" s="23">
        <v>162672.19</v>
      </c>
      <c r="H20" s="33">
        <v>0</v>
      </c>
      <c r="I20" s="33">
        <v>0</v>
      </c>
      <c r="J20" s="33">
        <v>35113740037</v>
      </c>
      <c r="K20" s="33">
        <v>0</v>
      </c>
      <c r="L20" s="33"/>
      <c r="M20" s="33"/>
      <c r="N20" s="33">
        <v>6587741457.8199997</v>
      </c>
      <c r="O20" s="21"/>
      <c r="AD20" s="5"/>
      <c r="AE20" s="5"/>
      <c r="AF20" s="5"/>
      <c r="AG20" s="5"/>
      <c r="AH20" s="5"/>
      <c r="AI20" s="5"/>
    </row>
    <row r="21" spans="1:35" x14ac:dyDescent="0.2">
      <c r="A21" s="26" t="s">
        <v>28</v>
      </c>
      <c r="B21" s="31" t="s">
        <v>62</v>
      </c>
      <c r="C21" s="23">
        <v>12343594648.930002</v>
      </c>
      <c r="D21" s="23">
        <v>293702685.42999989</v>
      </c>
      <c r="E21" s="23">
        <v>12049891963.499998</v>
      </c>
      <c r="F21" s="23">
        <v>11810853647.450001</v>
      </c>
      <c r="G21" s="23">
        <v>1174054.74</v>
      </c>
      <c r="H21" s="33">
        <v>0</v>
      </c>
      <c r="I21" s="33">
        <v>0</v>
      </c>
      <c r="J21" s="33">
        <v>10970017854</v>
      </c>
      <c r="K21" s="33">
        <v>0</v>
      </c>
      <c r="L21" s="33"/>
      <c r="M21" s="33"/>
      <c r="N21" s="33">
        <v>839661738.71000004</v>
      </c>
      <c r="O21" s="17"/>
      <c r="AD21" s="5"/>
      <c r="AE21" s="5"/>
      <c r="AF21" s="5"/>
      <c r="AG21" s="5"/>
      <c r="AH21" s="5"/>
      <c r="AI21" s="5"/>
    </row>
    <row r="22" spans="1:35" ht="11.25" customHeight="1" x14ac:dyDescent="0.2">
      <c r="A22" s="26" t="s">
        <v>29</v>
      </c>
      <c r="B22" s="31" t="s">
        <v>63</v>
      </c>
      <c r="C22" s="23">
        <v>1093734953.1300001</v>
      </c>
      <c r="D22" s="23">
        <v>58646669.519999988</v>
      </c>
      <c r="E22" s="23">
        <v>1035088283.6100001</v>
      </c>
      <c r="F22" s="23">
        <v>1035088283.61</v>
      </c>
      <c r="G22" s="23">
        <v>0</v>
      </c>
      <c r="H22" s="33">
        <v>0</v>
      </c>
      <c r="I22" s="33">
        <v>0</v>
      </c>
      <c r="J22" s="33">
        <v>227495892</v>
      </c>
      <c r="K22" s="33">
        <v>0</v>
      </c>
      <c r="L22" s="33"/>
      <c r="M22" s="33"/>
      <c r="N22" s="33">
        <v>807592391.61000001</v>
      </c>
      <c r="O22" s="22"/>
      <c r="AD22" s="5"/>
      <c r="AE22" s="5"/>
      <c r="AF22" s="5"/>
      <c r="AG22" s="5"/>
      <c r="AH22" s="5"/>
      <c r="AI22" s="5"/>
    </row>
    <row r="23" spans="1:35" x14ac:dyDescent="0.2">
      <c r="A23" s="26" t="s">
        <v>30</v>
      </c>
      <c r="B23" s="31" t="s">
        <v>31</v>
      </c>
      <c r="C23" s="23">
        <v>158453657787.59067</v>
      </c>
      <c r="D23" s="23">
        <v>6981832310.0999947</v>
      </c>
      <c r="E23" s="23">
        <v>151471825477.48984</v>
      </c>
      <c r="F23" s="23">
        <v>150258956784.57999</v>
      </c>
      <c r="G23" s="23">
        <v>0</v>
      </c>
      <c r="H23" s="33">
        <v>0</v>
      </c>
      <c r="I23" s="33">
        <v>0</v>
      </c>
      <c r="J23" s="33">
        <v>122777342902</v>
      </c>
      <c r="K23" s="33">
        <v>0</v>
      </c>
      <c r="L23" s="33"/>
      <c r="M23" s="33"/>
      <c r="N23" s="33">
        <v>27481613882.580002</v>
      </c>
      <c r="O23" s="22"/>
      <c r="AD23" s="5"/>
      <c r="AE23" s="5"/>
      <c r="AF23" s="5"/>
      <c r="AG23" s="5"/>
      <c r="AH23" s="5"/>
      <c r="AI23" s="5"/>
    </row>
    <row r="24" spans="1:35" x14ac:dyDescent="0.2">
      <c r="A24" s="26" t="s">
        <v>32</v>
      </c>
      <c r="B24" s="31" t="s">
        <v>64</v>
      </c>
      <c r="C24" s="23">
        <v>160478348895</v>
      </c>
      <c r="D24" s="23">
        <v>4185000438.2099881</v>
      </c>
      <c r="E24" s="23">
        <v>156293348456.78995</v>
      </c>
      <c r="F24" s="23">
        <v>155425950242.12</v>
      </c>
      <c r="G24" s="23">
        <v>0</v>
      </c>
      <c r="H24" s="33">
        <v>0</v>
      </c>
      <c r="I24" s="33">
        <v>0</v>
      </c>
      <c r="J24" s="33">
        <v>92045646463</v>
      </c>
      <c r="K24" s="33">
        <v>0</v>
      </c>
      <c r="L24" s="33"/>
      <c r="M24" s="33"/>
      <c r="N24" s="33">
        <v>63380303779.120003</v>
      </c>
      <c r="O24" s="22"/>
      <c r="AD24" s="5"/>
      <c r="AE24" s="5"/>
      <c r="AF24" s="5"/>
      <c r="AG24" s="5"/>
      <c r="AH24" s="5"/>
      <c r="AI24" s="5"/>
    </row>
    <row r="25" spans="1:35" x14ac:dyDescent="0.2">
      <c r="A25" s="26" t="s">
        <v>33</v>
      </c>
      <c r="B25" s="31" t="s">
        <v>65</v>
      </c>
      <c r="C25" s="23">
        <v>41067263959.459961</v>
      </c>
      <c r="D25" s="23">
        <v>1478088279.2999988</v>
      </c>
      <c r="E25" s="23">
        <v>39589175680.159958</v>
      </c>
      <c r="F25" s="23">
        <v>39274968686.589996</v>
      </c>
      <c r="G25" s="23">
        <v>30424.57</v>
      </c>
      <c r="H25" s="33">
        <v>0</v>
      </c>
      <c r="I25" s="33">
        <v>0</v>
      </c>
      <c r="J25" s="33">
        <v>5399472965</v>
      </c>
      <c r="K25" s="33">
        <v>0</v>
      </c>
      <c r="L25" s="33"/>
      <c r="M25" s="33"/>
      <c r="N25" s="33">
        <v>33875465297.02</v>
      </c>
      <c r="O25" s="17"/>
      <c r="AD25" s="5"/>
      <c r="AE25" s="5"/>
      <c r="AF25" s="5"/>
      <c r="AG25" s="5"/>
      <c r="AH25" s="5"/>
      <c r="AI25" s="5"/>
    </row>
    <row r="26" spans="1:35" x14ac:dyDescent="0.2">
      <c r="A26" s="26" t="s">
        <v>34</v>
      </c>
      <c r="B26" s="31" t="s">
        <v>66</v>
      </c>
      <c r="C26" s="23">
        <v>88159071873.920013</v>
      </c>
      <c r="D26" s="23">
        <v>5581945378.4200125</v>
      </c>
      <c r="E26" s="23">
        <v>82577126495.499893</v>
      </c>
      <c r="F26" s="23">
        <v>81210995005.259995</v>
      </c>
      <c r="G26" s="23">
        <v>0</v>
      </c>
      <c r="H26" s="33">
        <v>0</v>
      </c>
      <c r="I26" s="33">
        <v>0</v>
      </c>
      <c r="J26" s="33">
        <v>52563110334</v>
      </c>
      <c r="K26" s="33">
        <v>0</v>
      </c>
      <c r="L26" s="33"/>
      <c r="M26" s="33"/>
      <c r="N26" s="33">
        <v>28647884671.259998</v>
      </c>
      <c r="O26" s="17"/>
      <c r="AD26" s="5"/>
      <c r="AE26" s="5"/>
      <c r="AF26" s="5"/>
      <c r="AG26" s="5"/>
      <c r="AH26" s="5"/>
      <c r="AI26" s="5"/>
    </row>
    <row r="27" spans="1:35" x14ac:dyDescent="0.2">
      <c r="A27" s="26" t="s">
        <v>35</v>
      </c>
      <c r="B27" s="31" t="s">
        <v>67</v>
      </c>
      <c r="C27" s="23">
        <v>6992859283.1399994</v>
      </c>
      <c r="D27" s="23">
        <v>245081378.96000007</v>
      </c>
      <c r="E27" s="23">
        <v>6747777904.1800022</v>
      </c>
      <c r="F27" s="23">
        <v>6633641701.4099998</v>
      </c>
      <c r="G27" s="23">
        <v>0</v>
      </c>
      <c r="H27" s="33">
        <v>0</v>
      </c>
      <c r="I27" s="33">
        <v>0</v>
      </c>
      <c r="J27" s="33">
        <v>3629145130</v>
      </c>
      <c r="K27" s="33">
        <v>0</v>
      </c>
      <c r="L27" s="33"/>
      <c r="M27" s="33"/>
      <c r="N27" s="33">
        <v>3004496571.4099998</v>
      </c>
      <c r="O27" s="17"/>
      <c r="AD27" s="5"/>
      <c r="AE27" s="5"/>
      <c r="AF27" s="5"/>
      <c r="AG27" s="5"/>
      <c r="AH27" s="5"/>
      <c r="AI27" s="5"/>
    </row>
    <row r="28" spans="1:35" x14ac:dyDescent="0.2">
      <c r="A28" s="26" t="s">
        <v>36</v>
      </c>
      <c r="B28" s="31" t="s">
        <v>68</v>
      </c>
      <c r="C28" s="23">
        <v>111644764843.01016</v>
      </c>
      <c r="D28" s="23">
        <v>8997335450.7000122</v>
      </c>
      <c r="E28" s="23">
        <v>102647429392.31001</v>
      </c>
      <c r="F28" s="23">
        <v>102199525628.02</v>
      </c>
      <c r="G28" s="23">
        <v>394091039.76999998</v>
      </c>
      <c r="H28" s="33">
        <v>0</v>
      </c>
      <c r="I28" s="33">
        <v>0</v>
      </c>
      <c r="J28" s="33">
        <v>81050218894</v>
      </c>
      <c r="K28" s="33">
        <v>0</v>
      </c>
      <c r="L28" s="33"/>
      <c r="M28" s="33"/>
      <c r="N28" s="33">
        <v>20755215694.25</v>
      </c>
      <c r="O28" s="22"/>
      <c r="P28" s="6"/>
      <c r="Q28" s="7"/>
      <c r="AD28" s="5"/>
      <c r="AE28" s="5"/>
      <c r="AF28" s="5"/>
      <c r="AG28" s="5"/>
      <c r="AH28" s="5"/>
      <c r="AI28" s="5"/>
    </row>
    <row r="29" spans="1:35" x14ac:dyDescent="0.2">
      <c r="A29" s="26" t="s">
        <v>37</v>
      </c>
      <c r="B29" s="31" t="s">
        <v>69</v>
      </c>
      <c r="C29" s="23">
        <v>18210699010.16</v>
      </c>
      <c r="D29" s="23">
        <v>1081950265.7699978</v>
      </c>
      <c r="E29" s="23">
        <v>17128748744.390015</v>
      </c>
      <c r="F29" s="23">
        <v>16520016146.85</v>
      </c>
      <c r="G29" s="23">
        <v>0</v>
      </c>
      <c r="H29" s="33">
        <v>0</v>
      </c>
      <c r="I29" s="33">
        <v>0</v>
      </c>
      <c r="J29" s="33">
        <v>11351305697</v>
      </c>
      <c r="K29" s="33">
        <v>0</v>
      </c>
      <c r="L29" s="33"/>
      <c r="M29" s="33"/>
      <c r="N29" s="33">
        <v>5168710449.8500004</v>
      </c>
      <c r="O29" s="17"/>
      <c r="AD29" s="5"/>
      <c r="AE29" s="5"/>
      <c r="AF29" s="5"/>
      <c r="AG29" s="5"/>
      <c r="AH29" s="5"/>
      <c r="AI29" s="5"/>
    </row>
    <row r="30" spans="1:35" ht="11.25" customHeight="1" x14ac:dyDescent="0.2">
      <c r="A30" s="26" t="s">
        <v>38</v>
      </c>
      <c r="B30" s="31" t="s">
        <v>39</v>
      </c>
      <c r="C30" s="23">
        <v>160915838442.33008</v>
      </c>
      <c r="D30" s="23">
        <v>16530224118.680004</v>
      </c>
      <c r="E30" s="23">
        <v>144385614323.64996</v>
      </c>
      <c r="F30" s="23">
        <v>144171620207.66</v>
      </c>
      <c r="G30" s="23">
        <v>1561389.45</v>
      </c>
      <c r="H30" s="33">
        <v>0</v>
      </c>
      <c r="I30" s="33">
        <v>0</v>
      </c>
      <c r="J30" s="33">
        <v>103533683012</v>
      </c>
      <c r="K30" s="33">
        <v>0</v>
      </c>
      <c r="L30" s="33"/>
      <c r="M30" s="33"/>
      <c r="N30" s="33">
        <v>40636375806.209999</v>
      </c>
      <c r="O30" s="22"/>
      <c r="AD30" s="5"/>
      <c r="AE30" s="5"/>
      <c r="AF30" s="5"/>
      <c r="AG30" s="5"/>
      <c r="AH30" s="5"/>
      <c r="AI30" s="5"/>
    </row>
    <row r="31" spans="1:35" x14ac:dyDescent="0.2">
      <c r="A31" s="26" t="s">
        <v>40</v>
      </c>
      <c r="B31" s="31" t="s">
        <v>70</v>
      </c>
      <c r="C31" s="23">
        <v>136219140570.78059</v>
      </c>
      <c r="D31" s="23">
        <v>6978543887.8300772</v>
      </c>
      <c r="E31" s="23">
        <v>129240596682.94904</v>
      </c>
      <c r="F31" s="23">
        <v>127769433914.32001</v>
      </c>
      <c r="G31" s="23">
        <v>90790042.260000005</v>
      </c>
      <c r="H31" s="33">
        <v>0</v>
      </c>
      <c r="I31" s="33">
        <v>0</v>
      </c>
      <c r="J31" s="33">
        <v>11588694796</v>
      </c>
      <c r="K31" s="33">
        <v>0</v>
      </c>
      <c r="L31" s="33"/>
      <c r="M31" s="33"/>
      <c r="N31" s="33">
        <v>116089949076.06</v>
      </c>
      <c r="O31" s="17"/>
      <c r="AD31" s="5"/>
      <c r="AE31" s="5"/>
      <c r="AF31" s="5"/>
      <c r="AG31" s="5"/>
      <c r="AH31" s="5"/>
      <c r="AI31" s="5"/>
    </row>
    <row r="32" spans="1:35" x14ac:dyDescent="0.2">
      <c r="A32" s="26" t="s">
        <v>41</v>
      </c>
      <c r="B32" s="31" t="s">
        <v>42</v>
      </c>
      <c r="C32" s="23">
        <v>193737792519.22028</v>
      </c>
      <c r="D32" s="23">
        <v>3999629103.7299991</v>
      </c>
      <c r="E32" s="23">
        <v>189738163415.48987</v>
      </c>
      <c r="F32" s="23">
        <v>186464456284.39999</v>
      </c>
      <c r="G32" s="23">
        <v>0</v>
      </c>
      <c r="H32" s="33">
        <v>0</v>
      </c>
      <c r="I32" s="33">
        <v>0</v>
      </c>
      <c r="J32" s="33">
        <v>162889225821</v>
      </c>
      <c r="K32" s="33">
        <v>0</v>
      </c>
      <c r="L32" s="33"/>
      <c r="M32" s="33"/>
      <c r="N32" s="33">
        <v>23575230463.400002</v>
      </c>
      <c r="O32" s="17"/>
      <c r="AD32" s="5"/>
      <c r="AE32" s="5"/>
      <c r="AF32" s="5"/>
      <c r="AG32" s="5"/>
      <c r="AH32" s="5"/>
      <c r="AI32" s="5"/>
    </row>
    <row r="33" spans="1:35" x14ac:dyDescent="0.2">
      <c r="A33" s="26" t="s">
        <v>43</v>
      </c>
      <c r="B33" s="31" t="s">
        <v>70</v>
      </c>
      <c r="C33" s="23">
        <v>556720581196.67505</v>
      </c>
      <c r="D33" s="23">
        <v>12828093261.810028</v>
      </c>
      <c r="E33" s="23">
        <v>543892487934.8609</v>
      </c>
      <c r="F33" s="23">
        <v>538217003960.48999</v>
      </c>
      <c r="G33" s="23">
        <v>0</v>
      </c>
      <c r="H33" s="33">
        <v>0</v>
      </c>
      <c r="I33" s="33">
        <v>0</v>
      </c>
      <c r="J33" s="33">
        <v>241834862599</v>
      </c>
      <c r="K33" s="33">
        <v>0</v>
      </c>
      <c r="L33" s="33"/>
      <c r="M33" s="33"/>
      <c r="N33" s="33">
        <v>296382141361.48999</v>
      </c>
      <c r="O33" s="17"/>
      <c r="AD33" s="5"/>
      <c r="AE33" s="5"/>
      <c r="AF33" s="5"/>
      <c r="AG33" s="5"/>
      <c r="AH33" s="5"/>
      <c r="AI33" s="5"/>
    </row>
    <row r="34" spans="1:35" x14ac:dyDescent="0.2">
      <c r="A34" s="26" t="s">
        <v>44</v>
      </c>
      <c r="B34" s="31" t="s">
        <v>57</v>
      </c>
      <c r="C34" s="23">
        <v>2558593547.2699971</v>
      </c>
      <c r="D34" s="25">
        <v>193789656.06999999</v>
      </c>
      <c r="E34" s="23">
        <v>2364803891.2000022</v>
      </c>
      <c r="F34" s="23">
        <v>2340961827.4099998</v>
      </c>
      <c r="G34" s="23">
        <v>2081022.37</v>
      </c>
      <c r="H34" s="33">
        <v>0</v>
      </c>
      <c r="I34" s="33">
        <v>0</v>
      </c>
      <c r="J34" s="33">
        <v>2329794726</v>
      </c>
      <c r="K34" s="33">
        <v>0</v>
      </c>
      <c r="L34" s="33"/>
      <c r="M34" s="33"/>
      <c r="N34" s="33">
        <v>9086079.0399999991</v>
      </c>
      <c r="O34" s="17"/>
      <c r="AD34" s="5"/>
      <c r="AE34" s="5"/>
      <c r="AF34" s="5"/>
      <c r="AG34" s="5"/>
      <c r="AH34" s="5"/>
      <c r="AI34" s="5"/>
    </row>
    <row r="35" spans="1:35" ht="11.25" customHeight="1" x14ac:dyDescent="0.2">
      <c r="A35" s="26" t="s">
        <v>45</v>
      </c>
      <c r="B35" s="31" t="s">
        <v>71</v>
      </c>
      <c r="C35" s="23">
        <v>2171853251.6400008</v>
      </c>
      <c r="D35" s="23">
        <v>59503000.469999976</v>
      </c>
      <c r="E35" s="23">
        <v>2112350251.1699998</v>
      </c>
      <c r="F35" s="23">
        <v>2112350251.1700001</v>
      </c>
      <c r="G35" s="23">
        <v>0</v>
      </c>
      <c r="H35" s="33">
        <v>0</v>
      </c>
      <c r="I35" s="33">
        <v>0</v>
      </c>
      <c r="J35" s="33">
        <v>514281596</v>
      </c>
      <c r="K35" s="33">
        <v>0</v>
      </c>
      <c r="L35" s="33"/>
      <c r="M35" s="33"/>
      <c r="N35" s="33">
        <v>1598068655.1700001</v>
      </c>
      <c r="O35" s="22"/>
      <c r="AD35" s="5"/>
      <c r="AE35" s="5"/>
      <c r="AF35" s="5"/>
      <c r="AG35" s="5"/>
      <c r="AH35" s="5"/>
      <c r="AI35" s="5"/>
    </row>
    <row r="36" spans="1:35" ht="11.25" customHeight="1" x14ac:dyDescent="0.2">
      <c r="A36" s="26" t="s">
        <v>58</v>
      </c>
      <c r="B36" s="31" t="s">
        <v>72</v>
      </c>
      <c r="C36" s="23">
        <v>2693388.3000000003</v>
      </c>
      <c r="D36" s="23">
        <v>0</v>
      </c>
      <c r="E36" s="23">
        <v>2693388.3000000003</v>
      </c>
      <c r="F36" s="23">
        <v>2693388.3</v>
      </c>
      <c r="G36" s="23">
        <v>0</v>
      </c>
      <c r="H36" s="33">
        <v>0</v>
      </c>
      <c r="I36" s="33">
        <v>0</v>
      </c>
      <c r="J36" s="33">
        <v>0</v>
      </c>
      <c r="K36" s="33">
        <v>0</v>
      </c>
      <c r="L36" s="33"/>
      <c r="M36" s="33"/>
      <c r="N36" s="33">
        <v>2693388.3</v>
      </c>
      <c r="O36" s="22"/>
      <c r="AD36" s="5"/>
      <c r="AE36" s="5"/>
      <c r="AF36" s="5"/>
      <c r="AG36" s="5"/>
      <c r="AH36" s="5"/>
      <c r="AI36" s="5"/>
    </row>
    <row r="37" spans="1:35" ht="11.25" customHeight="1" x14ac:dyDescent="0.2">
      <c r="A37" s="26" t="s">
        <v>46</v>
      </c>
      <c r="B37" s="31" t="s">
        <v>53</v>
      </c>
      <c r="C37" s="23">
        <v>2106576966.5300012</v>
      </c>
      <c r="D37" s="23">
        <v>205333518.49999994</v>
      </c>
      <c r="E37" s="23">
        <v>1901243448.03</v>
      </c>
      <c r="F37" s="23">
        <v>1898516946.03</v>
      </c>
      <c r="G37" s="23">
        <v>0</v>
      </c>
      <c r="H37" s="33">
        <v>0</v>
      </c>
      <c r="I37" s="33">
        <v>0</v>
      </c>
      <c r="J37" s="33">
        <v>305011117</v>
      </c>
      <c r="K37" s="33">
        <v>0</v>
      </c>
      <c r="L37" s="33"/>
      <c r="M37" s="33"/>
      <c r="N37" s="33">
        <v>1593505829.03</v>
      </c>
      <c r="O37" s="22"/>
      <c r="AD37" s="5"/>
      <c r="AE37" s="5"/>
      <c r="AF37" s="5"/>
      <c r="AG37" s="5"/>
      <c r="AH37" s="5"/>
      <c r="AI37" s="5"/>
    </row>
    <row r="38" spans="1:35" x14ac:dyDescent="0.2">
      <c r="A38" s="26" t="s">
        <v>47</v>
      </c>
      <c r="B38" s="31" t="s">
        <v>57</v>
      </c>
      <c r="C38" s="23">
        <v>352549524823.13202</v>
      </c>
      <c r="D38" s="23">
        <v>7937427853.9099874</v>
      </c>
      <c r="E38" s="23">
        <v>344612096969.21924</v>
      </c>
      <c r="F38" s="23">
        <v>341885078057.59998</v>
      </c>
      <c r="G38" s="23">
        <v>658875748.95000005</v>
      </c>
      <c r="H38" s="33">
        <v>0</v>
      </c>
      <c r="I38" s="33">
        <v>876802355.51999998</v>
      </c>
      <c r="J38" s="33">
        <v>145141338543</v>
      </c>
      <c r="K38" s="33">
        <v>0</v>
      </c>
      <c r="L38" s="33"/>
      <c r="M38" s="33"/>
      <c r="N38" s="33">
        <v>195208061410.13</v>
      </c>
      <c r="O38" s="17"/>
      <c r="AD38" s="5"/>
      <c r="AE38" s="5"/>
      <c r="AF38" s="5"/>
      <c r="AG38" s="5"/>
      <c r="AH38" s="5"/>
      <c r="AI38" s="5"/>
    </row>
    <row r="39" spans="1:35" ht="202.5" x14ac:dyDescent="0.2">
      <c r="A39" s="26" t="s">
        <v>48</v>
      </c>
      <c r="B39" s="31" t="s">
        <v>49</v>
      </c>
      <c r="C39" s="23">
        <v>177709858008.9104</v>
      </c>
      <c r="D39" s="23">
        <v>3755366063.7399998</v>
      </c>
      <c r="E39" s="23">
        <v>173954491945.16974</v>
      </c>
      <c r="F39" s="23">
        <v>172491904615.79999</v>
      </c>
      <c r="G39" s="23">
        <v>68684117.400000006</v>
      </c>
      <c r="H39" s="33">
        <v>1271070195</v>
      </c>
      <c r="I39" s="33">
        <v>0</v>
      </c>
      <c r="J39" s="33">
        <v>0</v>
      </c>
      <c r="K39" s="33">
        <v>0</v>
      </c>
      <c r="L39" s="33">
        <f>135912173899.66+11037884944.37</f>
        <v>146950058844.03</v>
      </c>
      <c r="M39" s="35" t="s">
        <v>83</v>
      </c>
      <c r="N39" s="33">
        <f>171152150303.4-L39</f>
        <v>24202091459.369995</v>
      </c>
      <c r="O39" s="17" t="s">
        <v>82</v>
      </c>
      <c r="AD39" s="5"/>
      <c r="AE39" s="5"/>
      <c r="AF39" s="5"/>
      <c r="AG39" s="5"/>
      <c r="AH39" s="5"/>
      <c r="AI39" s="5"/>
    </row>
    <row r="40" spans="1:35" ht="202.5" x14ac:dyDescent="0.2">
      <c r="A40" s="26" t="s">
        <v>50</v>
      </c>
      <c r="B40" s="31" t="s">
        <v>51</v>
      </c>
      <c r="C40" s="23">
        <v>205734372675.6102</v>
      </c>
      <c r="D40" s="23">
        <v>3959776867.5599961</v>
      </c>
      <c r="E40" s="23">
        <v>201774595808.04971</v>
      </c>
      <c r="F40" s="23">
        <v>197503076730.48999</v>
      </c>
      <c r="G40" s="23">
        <v>8317101948.3800001</v>
      </c>
      <c r="H40" s="33">
        <v>0</v>
      </c>
      <c r="I40" s="33">
        <v>0</v>
      </c>
      <c r="J40" s="33">
        <v>0</v>
      </c>
      <c r="K40" s="33">
        <v>0</v>
      </c>
      <c r="L40" s="33">
        <f>139057939629+24645994864+250142295</f>
        <v>163954076788</v>
      </c>
      <c r="M40" s="35" t="s">
        <v>79</v>
      </c>
      <c r="N40" s="33">
        <f>189185974782.11-L40</f>
        <v>25231897994.109985</v>
      </c>
      <c r="O40" s="17" t="s">
        <v>80</v>
      </c>
      <c r="AD40" s="5"/>
      <c r="AE40" s="5"/>
      <c r="AF40" s="5"/>
      <c r="AG40" s="5"/>
      <c r="AH40" s="5"/>
      <c r="AI40" s="5"/>
    </row>
    <row r="41" spans="1:35" x14ac:dyDescent="0.2">
      <c r="A41" s="26" t="s">
        <v>52</v>
      </c>
      <c r="B41" s="31" t="s">
        <v>53</v>
      </c>
      <c r="C41" s="23">
        <v>269861944245.68005</v>
      </c>
      <c r="D41" s="23">
        <v>6135482608.3499775</v>
      </c>
      <c r="E41" s="23">
        <v>263726461637.3298</v>
      </c>
      <c r="F41" s="23">
        <v>263291635334.12</v>
      </c>
      <c r="G41" s="23">
        <v>0</v>
      </c>
      <c r="H41" s="33">
        <v>0</v>
      </c>
      <c r="I41" s="33">
        <v>1408146172.78</v>
      </c>
      <c r="J41" s="33">
        <v>167722142726</v>
      </c>
      <c r="K41" s="33">
        <v>0</v>
      </c>
      <c r="L41" s="33"/>
      <c r="M41" s="33"/>
      <c r="N41" s="33">
        <v>94161346435.339996</v>
      </c>
      <c r="O41" s="17"/>
      <c r="AD41" s="5"/>
      <c r="AE41" s="5"/>
      <c r="AF41" s="5"/>
      <c r="AG41" s="5"/>
      <c r="AH41" s="5"/>
      <c r="AI41" s="5"/>
    </row>
    <row r="42" spans="1:35" ht="13.5" customHeight="1" x14ac:dyDescent="0.2">
      <c r="A42" s="36" t="s">
        <v>54</v>
      </c>
      <c r="B42" s="36"/>
      <c r="C42" s="24">
        <f t="shared" ref="C42:K42" si="0">SUM(C12:C41)</f>
        <v>3063940649306.9399</v>
      </c>
      <c r="D42" s="24">
        <f t="shared" si="0"/>
        <v>105905319941.4301</v>
      </c>
      <c r="E42" s="24">
        <f t="shared" si="0"/>
        <v>2958035329365.4976</v>
      </c>
      <c r="F42" s="24">
        <f t="shared" si="0"/>
        <v>2931950771538.2598</v>
      </c>
      <c r="G42" s="24">
        <f t="shared" si="0"/>
        <v>11216544075.310001</v>
      </c>
      <c r="H42" s="24">
        <f t="shared" si="0"/>
        <v>1779315865</v>
      </c>
      <c r="I42" s="24">
        <f t="shared" si="0"/>
        <v>2284948528.3000002</v>
      </c>
      <c r="J42" s="24">
        <f t="shared" si="0"/>
        <v>1463684502417</v>
      </c>
      <c r="K42" s="24">
        <f t="shared" si="0"/>
        <v>0</v>
      </c>
      <c r="L42" s="24">
        <f>SUM(L12:L41)</f>
        <v>332630314824.96997</v>
      </c>
      <c r="M42" s="24"/>
      <c r="N42" s="24">
        <f>SUM(N12:N41)</f>
        <v>1120355145827.6802</v>
      </c>
      <c r="O42" s="20"/>
      <c r="AD42" s="5"/>
      <c r="AE42" s="5"/>
      <c r="AF42" s="5"/>
      <c r="AG42" s="5"/>
      <c r="AH42" s="5"/>
      <c r="AI42" s="5"/>
    </row>
    <row r="43" spans="1:35" ht="13.5" customHeight="1" x14ac:dyDescent="0.25">
      <c r="A43" s="9"/>
      <c r="B43" s="32"/>
      <c r="C43" s="18"/>
      <c r="D43" s="18"/>
      <c r="E43" s="19"/>
      <c r="F43" s="18"/>
      <c r="G43" s="18"/>
      <c r="H43" s="18"/>
      <c r="I43" s="18"/>
      <c r="J43" s="18"/>
      <c r="K43" s="18"/>
      <c r="L43" s="18"/>
      <c r="M43" s="18"/>
      <c r="N43" s="18"/>
      <c r="AD43" s="5"/>
      <c r="AE43" s="5"/>
      <c r="AF43" s="5"/>
      <c r="AG43" s="5"/>
      <c r="AH43" s="5"/>
      <c r="AI43" s="5"/>
    </row>
    <row r="44" spans="1:35" x14ac:dyDescent="0.2">
      <c r="A44" s="3" t="s">
        <v>55</v>
      </c>
    </row>
    <row r="49" spans="7:7" x14ac:dyDescent="0.2">
      <c r="G49" s="15"/>
    </row>
  </sheetData>
  <mergeCells count="7">
    <mergeCell ref="A42:B42"/>
    <mergeCell ref="A6:O6"/>
    <mergeCell ref="A10:A11"/>
    <mergeCell ref="B10:B11"/>
    <mergeCell ref="C10:E10"/>
    <mergeCell ref="F10:N10"/>
    <mergeCell ref="O10:O11"/>
  </mergeCells>
  <printOptions horizontalCentered="1" verticalCentered="1"/>
  <pageMargins left="0.23622047244094491" right="0.23622047244094491" top="0.74803149606299213" bottom="1.1417322834645669" header="0.31496062992125984" footer="0.31496062992125984"/>
  <pageSetup scale="78" orientation="landscape" horizontalDpi="300" verticalDpi="300" r:id="rId1"/>
  <headerFooter alignWithMargins="0">
    <oddFooter>&amp;L&amp;F&amp;R&amp;P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ril xmlns="a904e863-f9c3-44e7-be1b-41a106896d87">2023</iril>
    <szdw xmlns="a904e863-f9c3-44e7-be1b-41a106896d87">11</szdw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DA8F4D40DC0E4DB1BD480EFD982522" ma:contentTypeVersion="3" ma:contentTypeDescription="Crear nuevo documento." ma:contentTypeScope="" ma:versionID="cd192a6697e87ac3f419839db57e5828">
  <xsd:schema xmlns:xsd="http://www.w3.org/2001/XMLSchema" xmlns:xs="http://www.w3.org/2001/XMLSchema" xmlns:p="http://schemas.microsoft.com/office/2006/metadata/properties" xmlns:ns2="a904e863-f9c3-44e7-be1b-41a106896d87" xmlns:ns3="5b63cd12-9a8a-4e54-be72-90651e442c90" targetNamespace="http://schemas.microsoft.com/office/2006/metadata/properties" ma:root="true" ma:fieldsID="5d9d2a68c2ddee09fe11ce55bc614783" ns2:_="" ns3:_="">
    <xsd:import namespace="a904e863-f9c3-44e7-be1b-41a106896d87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iril" minOccurs="0"/>
                <xsd:element ref="ns2:szdw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04e863-f9c3-44e7-be1b-41a106896d87" elementFormDefault="qualified">
    <xsd:import namespace="http://schemas.microsoft.com/office/2006/documentManagement/types"/>
    <xsd:import namespace="http://schemas.microsoft.com/office/infopath/2007/PartnerControls"/>
    <xsd:element name="iril" ma:index="8" nillable="true" ma:displayName="Año" ma:internalName="iril">
      <xsd:simpleType>
        <xsd:restriction base="dms:Number"/>
      </xsd:simpleType>
    </xsd:element>
    <xsd:element name="szdw" ma:index="9" nillable="true" ma:displayName="Mes" ma:internalName="szdw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3B5A6A-F480-4D42-ADA7-FBE24CFC9EDE}">
  <ds:schemaRefs>
    <ds:schemaRef ds:uri="http://schemas.microsoft.com/office/2006/metadata/properties"/>
    <ds:schemaRef ds:uri="http://schemas.microsoft.com/office/infopath/2007/PartnerControls"/>
    <ds:schemaRef ds:uri="a904e863-f9c3-44e7-be1b-41a106896d87"/>
  </ds:schemaRefs>
</ds:datastoreItem>
</file>

<file path=customXml/itemProps2.xml><?xml version="1.0" encoding="utf-8"?>
<ds:datastoreItem xmlns:ds="http://schemas.openxmlformats.org/officeDocument/2006/customXml" ds:itemID="{761BB4BC-8F6F-4636-969B-F1FE5BE8DF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0C8079-DF9D-4332-82FC-896C89B006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Certificacion Giro A EPS</vt:lpstr>
      <vt:lpstr>'Certificacion Giro A EPS'!Área_de_impresión</vt:lpstr>
      <vt:lpstr>'Certificacion Giro A EPS'!Títulos_a_imprimir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LIZETH YAMILE BETANCOURT MARIN</dc:creator>
  <cp:keywords/>
  <dc:description/>
  <cp:lastModifiedBy>Gina Paola Diaz Angulo</cp:lastModifiedBy>
  <cp:revision/>
  <dcterms:created xsi:type="dcterms:W3CDTF">2017-08-08T15:03:06Z</dcterms:created>
  <dcterms:modified xsi:type="dcterms:W3CDTF">2023-12-21T22:34:52Z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0x0101008FDA8F4D40DC0E4DB1BD480EFD982522</vt:lpwstr>
  </property>
</Properties>
</file>